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riinlaisk/Google Drive/miscarriage/DRAFTS/Supplementary Data/"/>
    </mc:Choice>
  </mc:AlternateContent>
  <xr:revisionPtr revIDLastSave="0" documentId="8_{A2F9A16D-E561-AB42-8D77-59266C4FC4E8}" xr6:coauthVersionLast="45" xr6:coauthVersionMax="45" xr10:uidLastSave="{00000000-0000-0000-0000-000000000000}"/>
  <bookViews>
    <workbookView xWindow="3180" yWindow="2060" windowWidth="27640" windowHeight="16940" xr2:uid="{B0E8F3C7-026E-5D4E-BC46-FBC7F79DE954}"/>
  </bookViews>
  <sheets>
    <sheet name="ST8. phepheWAS for MCM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1" l="1"/>
  <c r="I3" i="1"/>
  <c r="J3" i="1"/>
  <c r="K3" i="1"/>
  <c r="L3" i="1"/>
  <c r="B4" i="1"/>
  <c r="I4" i="1"/>
  <c r="J4" i="1"/>
  <c r="K4" i="1"/>
  <c r="L4" i="1"/>
  <c r="B5" i="1"/>
  <c r="I5" i="1"/>
  <c r="J5" i="1"/>
  <c r="K5" i="1"/>
  <c r="L5" i="1"/>
  <c r="B6" i="1"/>
  <c r="I6" i="1"/>
  <c r="J6" i="1"/>
  <c r="K6" i="1"/>
  <c r="L6" i="1"/>
  <c r="B7" i="1"/>
  <c r="I7" i="1"/>
  <c r="J7" i="1"/>
  <c r="K7" i="1"/>
  <c r="L7" i="1"/>
  <c r="B8" i="1"/>
  <c r="I8" i="1"/>
  <c r="J8" i="1"/>
  <c r="K8" i="1"/>
  <c r="L8" i="1"/>
  <c r="B9" i="1"/>
  <c r="I9" i="1"/>
  <c r="J9" i="1"/>
  <c r="K9" i="1"/>
  <c r="L9" i="1"/>
  <c r="B10" i="1"/>
  <c r="I10" i="1"/>
  <c r="J10" i="1"/>
  <c r="K10" i="1"/>
  <c r="L10" i="1"/>
  <c r="B11" i="1"/>
  <c r="I11" i="1"/>
  <c r="J11" i="1"/>
  <c r="K11" i="1"/>
  <c r="L11" i="1"/>
  <c r="B12" i="1"/>
  <c r="I12" i="1"/>
  <c r="J12" i="1"/>
  <c r="K12" i="1"/>
  <c r="L12" i="1"/>
  <c r="B13" i="1"/>
  <c r="I13" i="1"/>
  <c r="J13" i="1"/>
  <c r="K13" i="1"/>
  <c r="L13" i="1"/>
  <c r="B14" i="1"/>
  <c r="I14" i="1"/>
  <c r="J14" i="1"/>
  <c r="K14" i="1"/>
  <c r="L14" i="1"/>
  <c r="B15" i="1"/>
  <c r="I15" i="1"/>
  <c r="J15" i="1"/>
  <c r="K15" i="1"/>
  <c r="L15" i="1"/>
  <c r="B16" i="1"/>
  <c r="I16" i="1"/>
  <c r="J16" i="1"/>
  <c r="K16" i="1"/>
  <c r="L16" i="1"/>
  <c r="B17" i="1"/>
  <c r="I17" i="1"/>
  <c r="J17" i="1"/>
  <c r="K17" i="1"/>
  <c r="L17" i="1"/>
  <c r="B18" i="1"/>
  <c r="I18" i="1"/>
  <c r="J18" i="1"/>
  <c r="K18" i="1"/>
  <c r="L18" i="1"/>
  <c r="B19" i="1"/>
  <c r="I19" i="1"/>
  <c r="J19" i="1"/>
  <c r="K19" i="1"/>
  <c r="L19" i="1"/>
  <c r="B20" i="1"/>
  <c r="I20" i="1"/>
  <c r="J20" i="1"/>
  <c r="K20" i="1"/>
  <c r="L20" i="1"/>
  <c r="B21" i="1"/>
  <c r="I21" i="1"/>
  <c r="J21" i="1"/>
  <c r="K21" i="1"/>
  <c r="L21" i="1"/>
  <c r="B22" i="1"/>
  <c r="I22" i="1"/>
  <c r="J22" i="1"/>
  <c r="K22" i="1"/>
  <c r="L22" i="1"/>
  <c r="B23" i="1"/>
  <c r="I23" i="1"/>
  <c r="J23" i="1"/>
  <c r="K23" i="1"/>
  <c r="L23" i="1"/>
  <c r="B24" i="1"/>
  <c r="I24" i="1"/>
  <c r="J24" i="1"/>
  <c r="K24" i="1"/>
  <c r="L24" i="1"/>
</calcChain>
</file>

<file path=xl/sharedStrings.xml><?xml version="1.0" encoding="utf-8"?>
<sst xmlns="http://schemas.openxmlformats.org/spreadsheetml/2006/main" count="35" uniqueCount="35">
  <si>
    <t>Z880</t>
  </si>
  <si>
    <t>Z875</t>
  </si>
  <si>
    <t>Z861</t>
  </si>
  <si>
    <t>Z370</t>
  </si>
  <si>
    <t>Z368</t>
  </si>
  <si>
    <t>Z351</t>
  </si>
  <si>
    <t>Z321</t>
  </si>
  <si>
    <t>Z320</t>
  </si>
  <si>
    <t>O994</t>
  </si>
  <si>
    <t>O60</t>
  </si>
  <si>
    <t>O368</t>
  </si>
  <si>
    <t>O351</t>
  </si>
  <si>
    <t>O209</t>
  </si>
  <si>
    <t>O200</t>
  </si>
  <si>
    <t>O049</t>
  </si>
  <si>
    <t>O020</t>
  </si>
  <si>
    <t>O009</t>
  </si>
  <si>
    <t>O001</t>
  </si>
  <si>
    <t>N979</t>
  </si>
  <si>
    <t>N971</t>
  </si>
  <si>
    <t>N831</t>
  </si>
  <si>
    <t>N12</t>
  </si>
  <si>
    <t>Percentage_controls</t>
  </si>
  <si>
    <t>Count_controls</t>
  </si>
  <si>
    <t>Percentage_cases</t>
  </si>
  <si>
    <t>Count_cases</t>
  </si>
  <si>
    <t>X95CI_U_adj</t>
  </si>
  <si>
    <t>X95CI_L_adj</t>
  </si>
  <si>
    <t>OR_adj</t>
  </si>
  <si>
    <t>P_adj_NChildAge_FDR</t>
  </si>
  <si>
    <t>P_adj_NChildAge</t>
  </si>
  <si>
    <t>P</t>
  </si>
  <si>
    <t>ICD code description</t>
  </si>
  <si>
    <t>ICD code</t>
  </si>
  <si>
    <t>Supplementary Table 8. ICD codes associated with multiple consecutive miscarriage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</si>
</sst>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0" borderId="0" xfId="0" applyNumberFormat="1"/>
    <xf numFmtId="11" fontId="0" fillId="0" borderId="0" xfId="0" applyNumberFormat="1"/>
    <xf numFmtId="0" fontId="0" fillId="0" borderId="0" xfId="0" applyAlignment="1">
      <alignment vertical="center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riin/Downloads/Supplementary%20Tables%20xx%20and%20xx%20v2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M"/>
      <sheetName val="RM"/>
      <sheetName val="Sheet3"/>
    </sheetNames>
    <sheetDataSet>
      <sheetData sheetId="0">
        <row r="1">
          <cell r="A1" t="str">
            <v>Sub-code</v>
          </cell>
        </row>
      </sheetData>
      <sheetData sheetId="1">
        <row r="1">
          <cell r="A1" t="str">
            <v>Sub-code</v>
          </cell>
          <cell r="B1" t="str">
            <v>Sub-code Description</v>
          </cell>
          <cell r="C1" t="str">
            <v>Code</v>
          </cell>
          <cell r="D1" t="str">
            <v>Code Description</v>
          </cell>
          <cell r="E1" t="str">
            <v>Group</v>
          </cell>
          <cell r="F1" t="str">
            <v>Chapter</v>
          </cell>
          <cell r="G1" t="str">
            <v>Short Chapter (as in colour legend)</v>
          </cell>
          <cell r="H1" t="str">
            <v>Cases counts</v>
          </cell>
          <cell r="I1" t="str">
            <v>Cases percentage</v>
          </cell>
          <cell r="J1" t="str">
            <v>Controls counts</v>
          </cell>
          <cell r="K1" t="str">
            <v>Controls percentage</v>
          </cell>
          <cell r="L1" t="str">
            <v>P-value</v>
          </cell>
        </row>
        <row r="2">
          <cell r="A2" t="str">
            <v>N979</v>
          </cell>
          <cell r="B2" t="str">
            <v>Female infertility, unspecified</v>
          </cell>
          <cell r="C2" t="str">
            <v>N97</v>
          </cell>
          <cell r="D2" t="str">
            <v>Female infertility</v>
          </cell>
          <cell r="E2" t="str">
            <v>Noninflammatory disorders of female genital tract</v>
          </cell>
          <cell r="F2" t="str">
            <v>Diseases of the genitourinary system</v>
          </cell>
          <cell r="G2" t="str">
            <v>Genitourinary</v>
          </cell>
          <cell r="H2">
            <v>24</v>
          </cell>
          <cell r="I2">
            <v>5.2401746724890801</v>
          </cell>
          <cell r="J2">
            <v>449</v>
          </cell>
          <cell r="K2">
            <v>0.33588928371049198</v>
          </cell>
          <cell r="L2">
            <v>1.6923066260853401E-67</v>
          </cell>
        </row>
        <row r="3">
          <cell r="A3" t="str">
            <v>N12</v>
          </cell>
          <cell r="B3" t="str">
            <v>Tubulo-interstitial nephritis, not specified as acute or chronic</v>
          </cell>
          <cell r="C3" t="str">
            <v>N12</v>
          </cell>
          <cell r="D3" t="str">
            <v>Tubulo-interstitial nephritis, not specified as acute or chronic</v>
          </cell>
          <cell r="E3" t="str">
            <v>Renal tubulo-interstitial diseases</v>
          </cell>
          <cell r="H3">
            <v>6</v>
          </cell>
          <cell r="I3">
            <v>1.31004366812227</v>
          </cell>
          <cell r="J3">
            <v>379</v>
          </cell>
          <cell r="K3">
            <v>0.28352347110529302</v>
          </cell>
          <cell r="L3">
            <v>2.5742189975284202E-3</v>
          </cell>
        </row>
        <row r="4">
          <cell r="A4" t="str">
            <v>N831</v>
          </cell>
          <cell r="B4" t="str">
            <v>Corpus luteum cyst</v>
          </cell>
          <cell r="C4" t="str">
            <v>N83</v>
          </cell>
          <cell r="D4" t="str">
            <v>Noninflammatory disorders of ovary, fallopian tube and broad ligament</v>
          </cell>
          <cell r="E4" t="str">
            <v>Noninflammatory disorders of female genital tract</v>
          </cell>
          <cell r="H4">
            <v>5</v>
          </cell>
          <cell r="I4">
            <v>1.0917030567685599</v>
          </cell>
          <cell r="J4">
            <v>235</v>
          </cell>
          <cell r="K4">
            <v>0.17579951374602601</v>
          </cell>
          <cell r="L4">
            <v>2.9809496825350802E-4</v>
          </cell>
        </row>
        <row r="5">
          <cell r="A5" t="str">
            <v>N971</v>
          </cell>
          <cell r="B5" t="str">
            <v>Female infertility of tubal origin</v>
          </cell>
          <cell r="C5" t="str">
            <v>N97</v>
          </cell>
          <cell r="D5" t="str">
            <v>Female infertility</v>
          </cell>
          <cell r="H5">
            <v>4</v>
          </cell>
          <cell r="I5">
            <v>0.87336244541484698</v>
          </cell>
          <cell r="J5">
            <v>40</v>
          </cell>
          <cell r="K5">
            <v>2.9923321488685199E-2</v>
          </cell>
          <cell r="L5">
            <v>1.1226130252749E-3</v>
          </cell>
        </row>
        <row r="6">
          <cell r="A6" t="str">
            <v>Z351</v>
          </cell>
          <cell r="B6" t="str">
            <v>Supervision of pregnancy with history of abortive outcome</v>
          </cell>
          <cell r="C6" t="str">
            <v>Z35</v>
          </cell>
          <cell r="D6" t="str">
            <v>Supervision of high-risk pregnancy</v>
          </cell>
          <cell r="E6" t="str">
            <v>Persons encountering health services in circumstances related to reproduction</v>
          </cell>
          <cell r="F6" t="str">
            <v>Factors influencing health status and contact with health services</v>
          </cell>
          <cell r="G6" t="str">
            <v>Other</v>
          </cell>
          <cell r="H6">
            <v>5</v>
          </cell>
          <cell r="I6">
            <v>1.0917030567685599</v>
          </cell>
          <cell r="J6">
            <v>13</v>
          </cell>
          <cell r="K6">
            <v>9.7250794838227104E-3</v>
          </cell>
          <cell r="L6">
            <v>5.8059161943708903E-86</v>
          </cell>
        </row>
        <row r="7">
          <cell r="A7" t="str">
            <v>Z370</v>
          </cell>
          <cell r="B7" t="str">
            <v>Single live birth</v>
          </cell>
          <cell r="C7" t="str">
            <v>Z37</v>
          </cell>
          <cell r="D7" t="str">
            <v>Outcome of delivery</v>
          </cell>
          <cell r="H7">
            <v>36</v>
          </cell>
          <cell r="I7">
            <v>7.8602620087336303</v>
          </cell>
          <cell r="J7">
            <v>5412</v>
          </cell>
          <cell r="K7">
            <v>4.0486253974191104</v>
          </cell>
          <cell r="L7">
            <v>2.41598337423987E-3</v>
          </cell>
        </row>
        <row r="8">
          <cell r="A8" t="str">
            <v>Z861</v>
          </cell>
          <cell r="B8" t="str">
            <v>Personal history of infectious and parasitic diseases</v>
          </cell>
          <cell r="C8" t="str">
            <v>Z86</v>
          </cell>
          <cell r="D8" t="str">
            <v>Personal history of certain other diseases</v>
          </cell>
          <cell r="E8" t="str">
            <v>Persons with potential health hazards related to family and personal history and certain conditions influencing health status</v>
          </cell>
          <cell r="H8">
            <v>8</v>
          </cell>
          <cell r="I8">
            <v>1.74672489082969</v>
          </cell>
          <cell r="J8">
            <v>553</v>
          </cell>
          <cell r="K8">
            <v>0.41368991958107298</v>
          </cell>
          <cell r="L8">
            <v>7.3932688829939802E-4</v>
          </cell>
        </row>
        <row r="9">
          <cell r="A9" t="str">
            <v>Z880</v>
          </cell>
          <cell r="B9" t="str">
            <v>Personal history of allergy to penicillin</v>
          </cell>
          <cell r="C9" t="str">
            <v>Z88</v>
          </cell>
          <cell r="D9" t="str">
            <v>Personal history of allergy to drugs, medicaments and biological substances</v>
          </cell>
          <cell r="H9">
            <v>38</v>
          </cell>
          <cell r="I9">
            <v>8.2969432314410501</v>
          </cell>
          <cell r="J9">
            <v>5419</v>
          </cell>
          <cell r="K9">
            <v>4.0538619786796302</v>
          </cell>
          <cell r="L9">
            <v>3.4252783851192702E-4</v>
          </cell>
        </row>
        <row r="10">
          <cell r="A10" t="str">
            <v>Z875</v>
          </cell>
          <cell r="B10" t="str">
            <v>Personal history of complications of pregnancy, childbirth and the puerperium</v>
          </cell>
          <cell r="C10" t="str">
            <v>Z87</v>
          </cell>
          <cell r="D10" t="str">
            <v>Personal history of other diseases and conditions</v>
          </cell>
          <cell r="H10">
            <v>9</v>
          </cell>
          <cell r="I10">
            <v>1.96506550218341</v>
          </cell>
          <cell r="J10">
            <v>41</v>
          </cell>
          <cell r="K10">
            <v>3.0671404525902401E-2</v>
          </cell>
          <cell r="L10">
            <v>7.1693585718481802E-99</v>
          </cell>
        </row>
        <row r="11">
          <cell r="A11" t="str">
            <v>Z321</v>
          </cell>
          <cell r="B11" t="str">
            <v>Pregnancy confirmed</v>
          </cell>
          <cell r="C11" t="str">
            <v>Z32</v>
          </cell>
          <cell r="D11" t="str">
            <v>Pregnancy examination and test</v>
          </cell>
          <cell r="E11" t="str">
            <v>Persons encountering health services in circumstances related to reproduction</v>
          </cell>
          <cell r="H11">
            <v>5</v>
          </cell>
          <cell r="I11">
            <v>1.0917030567685599</v>
          </cell>
          <cell r="J11">
            <v>23</v>
          </cell>
          <cell r="K11">
            <v>1.7205909855994E-2</v>
          </cell>
          <cell r="L11">
            <v>1.3812186466685599E-54</v>
          </cell>
        </row>
        <row r="12">
          <cell r="A12" t="str">
            <v>Z368</v>
          </cell>
          <cell r="B12" t="str">
            <v>Other antenatal screening</v>
          </cell>
          <cell r="C12" t="str">
            <v>Z36</v>
          </cell>
          <cell r="D12" t="str">
            <v>Antenatal screening</v>
          </cell>
          <cell r="H12">
            <v>5</v>
          </cell>
          <cell r="I12">
            <v>1.0917030567685599</v>
          </cell>
          <cell r="J12">
            <v>196</v>
          </cell>
          <cell r="K12">
            <v>0.14662427529455799</v>
          </cell>
          <cell r="L12">
            <v>1.7981005039118898E-5</v>
          </cell>
        </row>
        <row r="13">
          <cell r="A13" t="str">
            <v>Z320</v>
          </cell>
          <cell r="B13" t="str">
            <v>Pregnancy, not (yet) confirmed</v>
          </cell>
          <cell r="C13" t="str">
            <v>Z32</v>
          </cell>
          <cell r="D13" t="str">
            <v>Pregnancy examination and test</v>
          </cell>
          <cell r="H13">
            <v>4</v>
          </cell>
          <cell r="I13">
            <v>0.87336244541484698</v>
          </cell>
          <cell r="J13">
            <v>9</v>
          </cell>
          <cell r="K13">
            <v>6.7327473349541797E-3</v>
          </cell>
          <cell r="L13">
            <v>1.01806682601551E-5</v>
          </cell>
        </row>
        <row r="14">
          <cell r="A14" t="str">
            <v>O020</v>
          </cell>
          <cell r="B14" t="str">
            <v>Blighted ovum and nonhydatidiform mole</v>
          </cell>
          <cell r="C14" t="str">
            <v>O02</v>
          </cell>
          <cell r="D14" t="str">
            <v>Other abnormal products of conception</v>
          </cell>
          <cell r="E14" t="str">
            <v>Pregnancy with abortive outcome</v>
          </cell>
          <cell r="F14" t="str">
            <v>Pregnancy, childbirth and the puerperium</v>
          </cell>
          <cell r="G14" t="str">
            <v>Pregnancy</v>
          </cell>
          <cell r="H14">
            <v>3</v>
          </cell>
          <cell r="I14">
            <v>0.65502183406113501</v>
          </cell>
          <cell r="J14">
            <v>4</v>
          </cell>
          <cell r="K14">
            <v>2.9923321488685198E-3</v>
          </cell>
          <cell r="L14">
            <v>1.1920991931549199E-4</v>
          </cell>
        </row>
        <row r="15">
          <cell r="A15" t="str">
            <v>O009</v>
          </cell>
          <cell r="B15" t="str">
            <v>Ectopic pregnancy, unspecified</v>
          </cell>
          <cell r="C15" t="str">
            <v>O00</v>
          </cell>
          <cell r="D15" t="str">
            <v>Ectopic pregnancy</v>
          </cell>
          <cell r="H15">
            <v>6</v>
          </cell>
          <cell r="I15">
            <v>1.31004366812227</v>
          </cell>
          <cell r="J15">
            <v>15</v>
          </cell>
          <cell r="K15">
            <v>1.1221245558256999E-2</v>
          </cell>
          <cell r="L15">
            <v>7.2307469084545498E-106</v>
          </cell>
        </row>
        <row r="16">
          <cell r="A16" t="str">
            <v>O60</v>
          </cell>
          <cell r="B16" t="str">
            <v xml:space="preserve">Preterm delivery                            </v>
          </cell>
          <cell r="C16" t="str">
            <v>O60</v>
          </cell>
          <cell r="D16" t="str">
            <v>Preterm labour and delivery</v>
          </cell>
          <cell r="E16" t="str">
            <v>Complications of labour and delivery</v>
          </cell>
          <cell r="H16">
            <v>7</v>
          </cell>
          <cell r="I16">
            <v>1.5283842794759801</v>
          </cell>
          <cell r="J16">
            <v>286</v>
          </cell>
          <cell r="K16">
            <v>0.21395174864409899</v>
          </cell>
          <cell r="L16">
            <v>2.2857821786408501E-7</v>
          </cell>
        </row>
        <row r="17">
          <cell r="A17" t="str">
            <v>O368</v>
          </cell>
          <cell r="B17" t="str">
            <v>Maternal care for other specified fetal problems</v>
          </cell>
          <cell r="C17" t="str">
            <v>O36</v>
          </cell>
          <cell r="D17" t="str">
            <v>Maternal care for other known or suspected fetal problems</v>
          </cell>
          <cell r="E17" t="str">
            <v>Maternal care related to the fetus and amniotic cavity and possible delivery problems</v>
          </cell>
          <cell r="H17">
            <v>9</v>
          </cell>
          <cell r="I17">
            <v>1.96506550218341</v>
          </cell>
          <cell r="J17">
            <v>445</v>
          </cell>
          <cell r="K17">
            <v>0.33289695156162302</v>
          </cell>
          <cell r="L17">
            <v>2.2857821786408501E-7</v>
          </cell>
        </row>
        <row r="18">
          <cell r="A18" t="str">
            <v>O351</v>
          </cell>
          <cell r="B18" t="str">
            <v>Maternal care for (suspected) chromosomal abnormality in fetus</v>
          </cell>
          <cell r="C18" t="str">
            <v>O35</v>
          </cell>
          <cell r="D18" t="str">
            <v>Maternal care for known or suspected fetal abnormality and damage</v>
          </cell>
          <cell r="H18">
            <v>4</v>
          </cell>
          <cell r="I18">
            <v>0.87336244541484698</v>
          </cell>
          <cell r="J18">
            <v>19</v>
          </cell>
          <cell r="K18">
            <v>1.42135777071255E-2</v>
          </cell>
          <cell r="L18">
            <v>1.05184842065051E-4</v>
          </cell>
        </row>
        <row r="19">
          <cell r="A19" t="str">
            <v>O209</v>
          </cell>
          <cell r="B19" t="str">
            <v>Haemorrhage in early pregnancy, unspecified</v>
          </cell>
          <cell r="C19" t="str">
            <v>O20</v>
          </cell>
          <cell r="D19" t="str">
            <v>Haemorrhage in early pregnancy</v>
          </cell>
          <cell r="E19" t="str">
            <v>Other maternal disorders predominantly related to pregnancy</v>
          </cell>
          <cell r="H19">
            <v>7</v>
          </cell>
          <cell r="I19">
            <v>1.5283842794759801</v>
          </cell>
          <cell r="J19">
            <v>89</v>
          </cell>
          <cell r="K19">
            <v>6.6579390312324696E-2</v>
          </cell>
          <cell r="L19">
            <v>2.3955013385814499E-29</v>
          </cell>
        </row>
        <row r="20">
          <cell r="A20" t="str">
            <v>O001</v>
          </cell>
          <cell r="B20" t="str">
            <v>Tubal pregnancy</v>
          </cell>
          <cell r="C20" t="str">
            <v>O00</v>
          </cell>
          <cell r="D20" t="str">
            <v>Ectopic pregnancy</v>
          </cell>
          <cell r="E20" t="str">
            <v>Pregnancy with abortive outcome</v>
          </cell>
          <cell r="H20">
            <v>9</v>
          </cell>
          <cell r="I20">
            <v>1.96506550218341</v>
          </cell>
          <cell r="J20">
            <v>56</v>
          </cell>
          <cell r="K20">
            <v>4.1892650084159301E-2</v>
          </cell>
          <cell r="L20">
            <v>2.8785976091601301E-75</v>
          </cell>
        </row>
        <row r="21">
          <cell r="A21" t="str">
            <v>O200</v>
          </cell>
          <cell r="B21" t="str">
            <v>Threatened abortion</v>
          </cell>
          <cell r="C21" t="str">
            <v>O20</v>
          </cell>
          <cell r="D21" t="str">
            <v>Haemorrhage in early pregnancy</v>
          </cell>
          <cell r="E21" t="str">
            <v>Other maternal disorders predominantly related to pregnancy</v>
          </cell>
          <cell r="H21">
            <v>11</v>
          </cell>
          <cell r="I21">
            <v>2.4017467248908302</v>
          </cell>
          <cell r="J21">
            <v>106</v>
          </cell>
          <cell r="K21">
            <v>7.9296801945015899E-2</v>
          </cell>
          <cell r="L21">
            <v>4.6845906318815398E-61</v>
          </cell>
        </row>
        <row r="22">
          <cell r="A22" t="str">
            <v>O994</v>
          </cell>
          <cell r="B22" t="str">
            <v>Diseases of the circulatory system complicating pregnancy, childbirth and the puerperium</v>
          </cell>
          <cell r="C22" t="str">
            <v>O99</v>
          </cell>
          <cell r="D22" t="str">
            <v>Other maternal diseases classifiable elsewhere but complicating pregnancy, childbirth and the puerperium</v>
          </cell>
          <cell r="E22" t="str">
            <v>Other obstetric conditions, not elsewhere classified</v>
          </cell>
          <cell r="H22">
            <v>3</v>
          </cell>
          <cell r="I22">
            <v>0.65502183406113501</v>
          </cell>
          <cell r="J22">
            <v>18</v>
          </cell>
          <cell r="K22">
            <v>1.3465494669908399E-2</v>
          </cell>
          <cell r="L22">
            <v>2.9805937081158998E-3</v>
          </cell>
        </row>
        <row r="23">
          <cell r="A23" t="str">
            <v>O049</v>
          </cell>
          <cell r="B23" t="str">
            <v xml:space="preserve">Complete or unspecified, without complication   </v>
          </cell>
          <cell r="C23" t="str">
            <v>O04</v>
          </cell>
          <cell r="D23" t="str">
            <v>Medical abortion</v>
          </cell>
          <cell r="E23" t="str">
            <v>Pregnancy with abortive outcome</v>
          </cell>
          <cell r="H23">
            <v>7</v>
          </cell>
          <cell r="I23">
            <v>1.5283842794759801</v>
          </cell>
          <cell r="J23">
            <v>75</v>
          </cell>
          <cell r="K23">
            <v>5.6106227791284803E-2</v>
          </cell>
          <cell r="L23">
            <v>6.9645474415124898E-35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A9587-DC76-D84E-8904-1773C4156AA5}">
  <dimension ref="A1:L24"/>
  <sheetViews>
    <sheetView tabSelected="1" workbookViewId="0"/>
  </sheetViews>
  <sheetFormatPr baseColWidth="10" defaultColWidth="10.83203125" defaultRowHeight="16" x14ac:dyDescent="0.2"/>
  <cols>
    <col min="2" max="2" width="35.6640625" customWidth="1"/>
    <col min="4" max="4" width="20.1640625" customWidth="1"/>
    <col min="5" max="5" width="21.33203125" customWidth="1"/>
    <col min="6" max="6" width="11.6640625" bestFit="1" customWidth="1"/>
    <col min="7" max="7" width="11" bestFit="1" customWidth="1"/>
    <col min="8" max="8" width="12.6640625" bestFit="1" customWidth="1"/>
    <col min="10" max="10" width="16" customWidth="1"/>
    <col min="11" max="11" width="15.6640625" customWidth="1"/>
  </cols>
  <sheetData>
    <row r="1" spans="1:12" s="4" customFormat="1" x14ac:dyDescent="0.2">
      <c r="A1" s="4" t="s">
        <v>34</v>
      </c>
    </row>
    <row r="2" spans="1:12" s="4" customFormat="1" x14ac:dyDescent="0.2">
      <c r="A2" s="4" t="s">
        <v>33</v>
      </c>
      <c r="B2" s="4" t="s">
        <v>32</v>
      </c>
      <c r="C2" s="4" t="s">
        <v>31</v>
      </c>
      <c r="D2" s="4" t="s">
        <v>30</v>
      </c>
      <c r="E2" s="4" t="s">
        <v>29</v>
      </c>
      <c r="F2" s="4" t="s">
        <v>28</v>
      </c>
      <c r="G2" s="4" t="s">
        <v>27</v>
      </c>
      <c r="H2" s="4" t="s">
        <v>26</v>
      </c>
      <c r="I2" s="4" t="s">
        <v>25</v>
      </c>
      <c r="J2" s="4" t="s">
        <v>24</v>
      </c>
      <c r="K2" s="4" t="s">
        <v>23</v>
      </c>
      <c r="L2" s="4" t="s">
        <v>22</v>
      </c>
    </row>
    <row r="3" spans="1:12" ht="34" x14ac:dyDescent="0.2">
      <c r="A3" t="s">
        <v>21</v>
      </c>
      <c r="B3" s="3" t="str">
        <f>VLOOKUP(A3,[1]RM!$A:$L,2,FALSE)</f>
        <v>Tubulo-interstitial nephritis, not specified as acute or chronic</v>
      </c>
      <c r="C3">
        <v>1.9882482577446501E-4</v>
      </c>
      <c r="D3" s="2">
        <v>7.4620018267565995E-5</v>
      </c>
      <c r="E3" s="2">
        <v>7.8173352470783394E-5</v>
      </c>
      <c r="F3" s="1">
        <v>5.2677505512496996</v>
      </c>
      <c r="G3" s="1">
        <v>2.31500592177091</v>
      </c>
      <c r="H3" s="1">
        <v>11.9866630185396</v>
      </c>
      <c r="I3">
        <f>VLOOKUP(A3,[1]RM!$A:$L,8,FALSE)</f>
        <v>6</v>
      </c>
      <c r="J3">
        <f>VLOOKUP(A3,[1]RM!$A:$L,9,FALSE)</f>
        <v>1.31004366812227</v>
      </c>
      <c r="K3">
        <f>VLOOKUP(A3,[1]RM!$A:$L,10,FALSE)</f>
        <v>379</v>
      </c>
      <c r="L3">
        <f>VLOOKUP(A3,[1]RM!$A:$L,11,FALSE)</f>
        <v>0.28352347110529302</v>
      </c>
    </row>
    <row r="4" spans="1:12" ht="17" x14ac:dyDescent="0.2">
      <c r="A4" t="s">
        <v>20</v>
      </c>
      <c r="B4" s="3" t="str">
        <f>VLOOKUP(A4,[1]RM!$A:$L,2,FALSE)</f>
        <v>Corpus luteum cyst</v>
      </c>
      <c r="C4" s="2">
        <v>5.36360522560934E-5</v>
      </c>
      <c r="D4">
        <v>2.2227050878161601E-4</v>
      </c>
      <c r="E4">
        <v>2.2227050878161601E-4</v>
      </c>
      <c r="F4" s="1">
        <v>5.4859152413163796</v>
      </c>
      <c r="G4" s="1">
        <v>2.2224188376956899</v>
      </c>
      <c r="H4" s="1">
        <v>13.541671589731299</v>
      </c>
      <c r="I4">
        <f>VLOOKUP(A4,[1]RM!$A:$L,8,FALSE)</f>
        <v>5</v>
      </c>
      <c r="J4">
        <f>VLOOKUP(A4,[1]RM!$A:$L,9,FALSE)</f>
        <v>1.0917030567685599</v>
      </c>
      <c r="K4">
        <f>VLOOKUP(A4,[1]RM!$A:$L,10,FALSE)</f>
        <v>235</v>
      </c>
      <c r="L4">
        <f>VLOOKUP(A4,[1]RM!$A:$L,11,FALSE)</f>
        <v>0.17579951374602601</v>
      </c>
    </row>
    <row r="5" spans="1:12" ht="17" x14ac:dyDescent="0.2">
      <c r="A5" t="s">
        <v>19</v>
      </c>
      <c r="B5" s="3" t="str">
        <f>VLOOKUP(A5,[1]RM!$A:$L,2,FALSE)</f>
        <v>Female infertility of tubal origin</v>
      </c>
      <c r="C5" s="2">
        <v>1.32902295501729E-10</v>
      </c>
      <c r="D5" s="2">
        <v>4.7503804974434702E-6</v>
      </c>
      <c r="E5" s="2">
        <v>5.5004405759871697E-6</v>
      </c>
      <c r="F5" s="1">
        <v>11.5897756691841</v>
      </c>
      <c r="G5" s="1">
        <v>4.0575215753643903</v>
      </c>
      <c r="H5" s="1">
        <v>33.104666867963097</v>
      </c>
      <c r="I5">
        <f>VLOOKUP(A5,[1]RM!$A:$L,8,FALSE)</f>
        <v>4</v>
      </c>
      <c r="J5">
        <f>VLOOKUP(A5,[1]RM!$A:$L,9,FALSE)</f>
        <v>0.87336244541484698</v>
      </c>
      <c r="K5">
        <f>VLOOKUP(A5,[1]RM!$A:$L,10,FALSE)</f>
        <v>40</v>
      </c>
      <c r="L5">
        <f>VLOOKUP(A5,[1]RM!$A:$L,11,FALSE)</f>
        <v>2.9923321488685199E-2</v>
      </c>
    </row>
    <row r="6" spans="1:12" ht="17" x14ac:dyDescent="0.2">
      <c r="A6" t="s">
        <v>18</v>
      </c>
      <c r="B6" s="3" t="str">
        <f>VLOOKUP(A6,[1]RM!$A:$L,2,FALSE)</f>
        <v>Female infertility, unspecified</v>
      </c>
      <c r="C6" s="2">
        <v>9.9581282714753204E-39</v>
      </c>
      <c r="D6" s="2">
        <v>3.3689797432661402E-19</v>
      </c>
      <c r="E6" s="2">
        <v>1.8529388587963699E-18</v>
      </c>
      <c r="F6" s="1">
        <v>7.5267928274381397</v>
      </c>
      <c r="G6" s="1">
        <v>4.83909656758156</v>
      </c>
      <c r="H6" s="1">
        <v>11.707270040177701</v>
      </c>
      <c r="I6">
        <f>VLOOKUP(A6,[1]RM!$A:$L,8,FALSE)</f>
        <v>24</v>
      </c>
      <c r="J6">
        <f>VLOOKUP(A6,[1]RM!$A:$L,9,FALSE)</f>
        <v>5.2401746724890801</v>
      </c>
      <c r="K6">
        <f>VLOOKUP(A6,[1]RM!$A:$L,10,FALSE)</f>
        <v>449</v>
      </c>
      <c r="L6">
        <f>VLOOKUP(A6,[1]RM!$A:$L,11,FALSE)</f>
        <v>0.33588928371049198</v>
      </c>
    </row>
    <row r="7" spans="1:12" ht="17" x14ac:dyDescent="0.2">
      <c r="A7" t="s">
        <v>17</v>
      </c>
      <c r="B7" s="3" t="str">
        <f>VLOOKUP(A7,[1]RM!$A:$L,2,FALSE)</f>
        <v>Tubal pregnancy</v>
      </c>
      <c r="C7" s="2">
        <v>1.2971337264627301E-26</v>
      </c>
      <c r="D7" s="2">
        <v>1.5325483463926899E-17</v>
      </c>
      <c r="E7" s="2">
        <v>6.7432127241278502E-17</v>
      </c>
      <c r="F7" s="1">
        <v>25.414592050497799</v>
      </c>
      <c r="G7" s="1">
        <v>12.078830265417</v>
      </c>
      <c r="H7" s="1">
        <v>53.473844312765401</v>
      </c>
      <c r="I7">
        <f>VLOOKUP(A7,[1]RM!$A:$L,8,FALSE)</f>
        <v>9</v>
      </c>
      <c r="J7">
        <f>VLOOKUP(A7,[1]RM!$A:$L,9,FALSE)</f>
        <v>1.96506550218341</v>
      </c>
      <c r="K7">
        <f>VLOOKUP(A7,[1]RM!$A:$L,10,FALSE)</f>
        <v>56</v>
      </c>
      <c r="L7">
        <f>VLOOKUP(A7,[1]RM!$A:$L,11,FALSE)</f>
        <v>4.1892650084159301E-2</v>
      </c>
    </row>
    <row r="8" spans="1:12" ht="17" x14ac:dyDescent="0.2">
      <c r="A8" t="s">
        <v>16</v>
      </c>
      <c r="B8" s="3" t="str">
        <f>VLOOKUP(A8,[1]RM!$A:$L,2,FALSE)</f>
        <v>Ectopic pregnancy, unspecified</v>
      </c>
      <c r="C8" s="2">
        <v>7.9925206244515296E-23</v>
      </c>
      <c r="D8" s="2">
        <v>8.5812836556065597E-17</v>
      </c>
      <c r="E8" s="2">
        <v>2.6969748631906298E-16</v>
      </c>
      <c r="F8" s="1">
        <v>84.875186574068096</v>
      </c>
      <c r="G8" s="1">
        <v>29.823914161217601</v>
      </c>
      <c r="H8" s="1">
        <v>241.54432771773901</v>
      </c>
      <c r="I8">
        <f>VLOOKUP(A8,[1]RM!$A:$L,8,FALSE)</f>
        <v>6</v>
      </c>
      <c r="J8">
        <f>VLOOKUP(A8,[1]RM!$A:$L,9,FALSE)</f>
        <v>1.31004366812227</v>
      </c>
      <c r="K8">
        <f>VLOOKUP(A8,[1]RM!$A:$L,10,FALSE)</f>
        <v>15</v>
      </c>
      <c r="L8">
        <f>VLOOKUP(A8,[1]RM!$A:$L,11,FALSE)</f>
        <v>1.1221245558256999E-2</v>
      </c>
    </row>
    <row r="9" spans="1:12" ht="34" x14ac:dyDescent="0.2">
      <c r="A9" t="s">
        <v>15</v>
      </c>
      <c r="B9" s="3" t="str">
        <f>VLOOKUP(A9,[1]RM!$A:$L,2,FALSE)</f>
        <v>Blighted ovum and nonhydatidiform mole</v>
      </c>
      <c r="C9" s="2">
        <v>1.7814175770603701E-12</v>
      </c>
      <c r="D9" s="2">
        <v>6.5634429240184804E-11</v>
      </c>
      <c r="E9" s="2">
        <v>9.6263829552271097E-11</v>
      </c>
      <c r="F9" s="1">
        <v>549.48489915956804</v>
      </c>
      <c r="G9" s="1">
        <v>82.715760917569696</v>
      </c>
      <c r="H9" s="1">
        <v>3650.2554175291002</v>
      </c>
      <c r="I9">
        <f>VLOOKUP(A9,[1]RM!$A:$L,8,FALSE)</f>
        <v>3</v>
      </c>
      <c r="J9">
        <f>VLOOKUP(A9,[1]RM!$A:$L,9,FALSE)</f>
        <v>0.65502183406113501</v>
      </c>
      <c r="K9">
        <f>VLOOKUP(A9,[1]RM!$A:$L,10,FALSE)</f>
        <v>4</v>
      </c>
      <c r="L9">
        <f>VLOOKUP(A9,[1]RM!$A:$L,11,FALSE)</f>
        <v>2.9923321488685198E-3</v>
      </c>
    </row>
    <row r="10" spans="1:12" ht="34" x14ac:dyDescent="0.2">
      <c r="A10" t="s">
        <v>14</v>
      </c>
      <c r="B10" s="3" t="str">
        <f>VLOOKUP(A10,[1]RM!$A:$L,2,FALSE)</f>
        <v xml:space="preserve">Complete or unspecified, without complication   </v>
      </c>
      <c r="C10" s="2">
        <v>7.4096306021209899E-17</v>
      </c>
      <c r="D10" s="2">
        <v>1.65005121561049E-12</v>
      </c>
      <c r="E10" s="2">
        <v>3.3173116561577E-12</v>
      </c>
      <c r="F10" s="1">
        <v>23.152903678514999</v>
      </c>
      <c r="G10" s="1">
        <v>9.6790002736588807</v>
      </c>
      <c r="H10" s="1">
        <v>55.3835038320492</v>
      </c>
      <c r="I10">
        <f>VLOOKUP(A10,[1]RM!$A:$L,8,FALSE)</f>
        <v>7</v>
      </c>
      <c r="J10">
        <f>VLOOKUP(A10,[1]RM!$A:$L,9,FALSE)</f>
        <v>1.5283842794759801</v>
      </c>
      <c r="K10">
        <f>VLOOKUP(A10,[1]RM!$A:$L,10,FALSE)</f>
        <v>75</v>
      </c>
      <c r="L10">
        <f>VLOOKUP(A10,[1]RM!$A:$L,11,FALSE)</f>
        <v>5.6106227791284803E-2</v>
      </c>
    </row>
    <row r="11" spans="1:12" ht="17" x14ac:dyDescent="0.2">
      <c r="A11" t="s">
        <v>13</v>
      </c>
      <c r="B11" s="3" t="str">
        <f>VLOOKUP(A11,[1]RM!$A:$L,2,FALSE)</f>
        <v>Threatened abortion</v>
      </c>
      <c r="C11" s="2">
        <v>8.0005832201016895E-27</v>
      </c>
      <c r="D11" s="2">
        <v>1.1364481953816E-27</v>
      </c>
      <c r="E11" s="2">
        <v>1.25009301491976E-26</v>
      </c>
      <c r="F11" s="1">
        <v>43.349920545804402</v>
      </c>
      <c r="G11" s="1">
        <v>22.012298268594002</v>
      </c>
      <c r="H11" s="1">
        <v>85.371167898843197</v>
      </c>
      <c r="I11">
        <f>VLOOKUP(A11,[1]RM!$A:$L,8,FALSE)</f>
        <v>11</v>
      </c>
      <c r="J11">
        <f>VLOOKUP(A11,[1]RM!$A:$L,9,FALSE)</f>
        <v>2.4017467248908302</v>
      </c>
      <c r="K11">
        <f>VLOOKUP(A11,[1]RM!$A:$L,10,FALSE)</f>
        <v>106</v>
      </c>
      <c r="L11">
        <f>VLOOKUP(A11,[1]RM!$A:$L,11,FALSE)</f>
        <v>7.9296801945015899E-2</v>
      </c>
    </row>
    <row r="12" spans="1:12" ht="34" x14ac:dyDescent="0.2">
      <c r="A12" t="s">
        <v>12</v>
      </c>
      <c r="B12" s="3" t="str">
        <f>VLOOKUP(A12,[1]RM!$A:$L,2,FALSE)</f>
        <v>Haemorrhage in early pregnancy, unspecified</v>
      </c>
      <c r="C12" s="2">
        <v>1.6801262166724299E-15</v>
      </c>
      <c r="D12" s="2">
        <v>1.01346539840097E-15</v>
      </c>
      <c r="E12" s="2">
        <v>2.7870298456026801E-15</v>
      </c>
      <c r="F12" s="1">
        <v>28.430149353935001</v>
      </c>
      <c r="G12" s="1">
        <v>12.5522748380197</v>
      </c>
      <c r="H12" s="1">
        <v>64.392582437635895</v>
      </c>
      <c r="I12">
        <f>VLOOKUP(A12,[1]RM!$A:$L,8,FALSE)</f>
        <v>7</v>
      </c>
      <c r="J12">
        <f>VLOOKUP(A12,[1]RM!$A:$L,9,FALSE)</f>
        <v>1.5283842794759801</v>
      </c>
      <c r="K12">
        <f>VLOOKUP(A12,[1]RM!$A:$L,10,FALSE)</f>
        <v>89</v>
      </c>
      <c r="L12">
        <f>VLOOKUP(A12,[1]RM!$A:$L,11,FALSE)</f>
        <v>6.6579390312324696E-2</v>
      </c>
    </row>
    <row r="13" spans="1:12" ht="34" x14ac:dyDescent="0.2">
      <c r="A13" t="s">
        <v>11</v>
      </c>
      <c r="B13" s="3" t="str">
        <f>VLOOKUP(A13,[1]RM!$A:$L,2,FALSE)</f>
        <v>Maternal care for (suspected) chromosomal abnormality in fetus</v>
      </c>
      <c r="C13" s="2">
        <v>7.7575740260972498E-14</v>
      </c>
      <c r="D13" s="2">
        <v>1.0336757782900501E-11</v>
      </c>
      <c r="E13" s="2">
        <v>1.89507226019842E-11</v>
      </c>
      <c r="F13" s="1">
        <v>63.923141397316499</v>
      </c>
      <c r="G13" s="1">
        <v>19.290183935281</v>
      </c>
      <c r="H13" s="1">
        <v>211.82628531747099</v>
      </c>
      <c r="I13">
        <f>VLOOKUP(A13,[1]RM!$A:$L,8,FALSE)</f>
        <v>4</v>
      </c>
      <c r="J13">
        <f>VLOOKUP(A13,[1]RM!$A:$L,9,FALSE)</f>
        <v>0.87336244541484698</v>
      </c>
      <c r="K13">
        <f>VLOOKUP(A13,[1]RM!$A:$L,10,FALSE)</f>
        <v>19</v>
      </c>
      <c r="L13">
        <f>VLOOKUP(A13,[1]RM!$A:$L,11,FALSE)</f>
        <v>1.42135777071255E-2</v>
      </c>
    </row>
    <row r="14" spans="1:12" ht="34" x14ac:dyDescent="0.2">
      <c r="A14" t="s">
        <v>10</v>
      </c>
      <c r="B14" s="3" t="str">
        <f>VLOOKUP(A14,[1]RM!$A:$L,2,FALSE)</f>
        <v>Maternal care for other specified fetal problems</v>
      </c>
      <c r="C14" s="2">
        <v>1.3595511158478401E-7</v>
      </c>
      <c r="D14" s="2">
        <v>3.7719342153032098E-11</v>
      </c>
      <c r="E14" s="2">
        <v>5.9273251954764694E-11</v>
      </c>
      <c r="F14" s="1">
        <v>10.335336442859001</v>
      </c>
      <c r="G14" s="1">
        <v>5.17228748715769</v>
      </c>
      <c r="H14" s="1">
        <v>20.6522123242978</v>
      </c>
      <c r="I14">
        <f>VLOOKUP(A14,[1]RM!$A:$L,8,FALSE)</f>
        <v>9</v>
      </c>
      <c r="J14">
        <f>VLOOKUP(A14,[1]RM!$A:$L,9,FALSE)</f>
        <v>1.96506550218341</v>
      </c>
      <c r="K14">
        <f>VLOOKUP(A14,[1]RM!$A:$L,10,FALSE)</f>
        <v>445</v>
      </c>
      <c r="L14">
        <f>VLOOKUP(A14,[1]RM!$A:$L,11,FALSE)</f>
        <v>0.33289695156162302</v>
      </c>
    </row>
    <row r="15" spans="1:12" ht="17" x14ac:dyDescent="0.2">
      <c r="A15" t="s">
        <v>9</v>
      </c>
      <c r="B15" s="3" t="str">
        <f>VLOOKUP(A15,[1]RM!$A:$L,2,FALSE)</f>
        <v xml:space="preserve">Preterm delivery                            </v>
      </c>
      <c r="C15" s="2">
        <v>2.8157672566453402E-7</v>
      </c>
      <c r="D15" s="2">
        <v>3.7607400528940602E-10</v>
      </c>
      <c r="E15" s="2">
        <v>5.1710175727293295E-10</v>
      </c>
      <c r="F15" s="1">
        <v>12.140611155851399</v>
      </c>
      <c r="G15" s="1">
        <v>5.5585764452044799</v>
      </c>
      <c r="H15" s="1">
        <v>26.5165804033774</v>
      </c>
      <c r="I15">
        <f>VLOOKUP(A15,[1]RM!$A:$L,8,FALSE)</f>
        <v>7</v>
      </c>
      <c r="J15">
        <f>VLOOKUP(A15,[1]RM!$A:$L,9,FALSE)</f>
        <v>1.5283842794759801</v>
      </c>
      <c r="K15">
        <f>VLOOKUP(A15,[1]RM!$A:$L,10,FALSE)</f>
        <v>286</v>
      </c>
      <c r="L15">
        <f>VLOOKUP(A15,[1]RM!$A:$L,11,FALSE)</f>
        <v>0.21395174864409899</v>
      </c>
    </row>
    <row r="16" spans="1:12" ht="51" x14ac:dyDescent="0.2">
      <c r="A16" t="s">
        <v>8</v>
      </c>
      <c r="B16" s="3" t="str">
        <f>VLOOKUP(A16,[1]RM!$A:$L,2,FALSE)</f>
        <v>Diseases of the circulatory system complicating pregnancy, childbirth and the puerperium</v>
      </c>
      <c r="C16" s="2">
        <v>4.9140300711958903E-10</v>
      </c>
      <c r="D16" s="2">
        <v>2.2298290039321599E-11</v>
      </c>
      <c r="E16" s="2">
        <v>3.7735567758851898E-11</v>
      </c>
      <c r="F16" s="1">
        <v>90.293304709283504</v>
      </c>
      <c r="G16" s="1">
        <v>24.138412963499501</v>
      </c>
      <c r="H16" s="1">
        <v>337.755464191111</v>
      </c>
      <c r="I16">
        <f>VLOOKUP(A16,[1]RM!$A:$L,8,FALSE)</f>
        <v>3</v>
      </c>
      <c r="J16">
        <f>VLOOKUP(A16,[1]RM!$A:$L,9,FALSE)</f>
        <v>0.65502183406113501</v>
      </c>
      <c r="K16">
        <f>VLOOKUP(A16,[1]RM!$A:$L,10,FALSE)</f>
        <v>18</v>
      </c>
      <c r="L16">
        <f>VLOOKUP(A16,[1]RM!$A:$L,11,FALSE)</f>
        <v>1.3465494669908399E-2</v>
      </c>
    </row>
    <row r="17" spans="1:12" ht="17" x14ac:dyDescent="0.2">
      <c r="A17" t="s">
        <v>7</v>
      </c>
      <c r="B17" s="3" t="str">
        <f>VLOOKUP(A17,[1]RM!$A:$L,2,FALSE)</f>
        <v>Pregnancy, not (yet) confirmed</v>
      </c>
      <c r="C17" s="2">
        <v>6.1535134243063199E-16</v>
      </c>
      <c r="D17" s="2">
        <v>1.65865582807885E-12</v>
      </c>
      <c r="E17" s="2">
        <v>3.3173116561577E-12</v>
      </c>
      <c r="F17" s="1">
        <v>119.357565701838</v>
      </c>
      <c r="G17" s="1">
        <v>31.645906546555999</v>
      </c>
      <c r="H17" s="1">
        <v>450.17602732632298</v>
      </c>
      <c r="I17">
        <f>VLOOKUP(A17,[1]RM!$A:$L,8,FALSE)</f>
        <v>4</v>
      </c>
      <c r="J17">
        <f>VLOOKUP(A17,[1]RM!$A:$L,9,FALSE)</f>
        <v>0.87336244541484698</v>
      </c>
      <c r="K17">
        <f>VLOOKUP(A17,[1]RM!$A:$L,10,FALSE)</f>
        <v>9</v>
      </c>
      <c r="L17">
        <f>VLOOKUP(A17,[1]RM!$A:$L,11,FALSE)</f>
        <v>6.7327473349541797E-3</v>
      </c>
    </row>
    <row r="18" spans="1:12" ht="17" x14ac:dyDescent="0.2">
      <c r="A18" t="s">
        <v>6</v>
      </c>
      <c r="B18" s="3" t="str">
        <f>VLOOKUP(A18,[1]RM!$A:$L,2,FALSE)</f>
        <v>Pregnancy confirmed</v>
      </c>
      <c r="C18" s="2">
        <v>4.6702186924972397E-17</v>
      </c>
      <c r="D18" s="2">
        <v>1.3486159931144299E-19</v>
      </c>
      <c r="E18" s="2">
        <v>9.8898506161724998E-19</v>
      </c>
      <c r="F18" s="1">
        <v>120.34346155733201</v>
      </c>
      <c r="G18" s="1">
        <v>42.674935372424301</v>
      </c>
      <c r="H18" s="1">
        <v>339.36896712817202</v>
      </c>
      <c r="I18">
        <f>VLOOKUP(A18,[1]RM!$A:$L,8,FALSE)</f>
        <v>5</v>
      </c>
      <c r="J18">
        <f>VLOOKUP(A18,[1]RM!$A:$L,9,FALSE)</f>
        <v>1.0917030567685599</v>
      </c>
      <c r="K18">
        <f>VLOOKUP(A18,[1]RM!$A:$L,10,FALSE)</f>
        <v>23</v>
      </c>
      <c r="L18">
        <f>VLOOKUP(A18,[1]RM!$A:$L,11,FALSE)</f>
        <v>1.7205909855994E-2</v>
      </c>
    </row>
    <row r="19" spans="1:12" ht="34" x14ac:dyDescent="0.2">
      <c r="A19" t="s">
        <v>5</v>
      </c>
      <c r="B19" s="3" t="str">
        <f>VLOOKUP(A19,[1]RM!$A:$L,2,FALSE)</f>
        <v>Supervision of pregnancy with history of abortive outcome</v>
      </c>
      <c r="C19" s="2">
        <v>3.3726691413023699E-19</v>
      </c>
      <c r="D19" s="2">
        <v>5.2013328203039099E-17</v>
      </c>
      <c r="E19" s="2">
        <v>1.9071553674447701E-16</v>
      </c>
      <c r="F19" s="1">
        <v>153.80333162477999</v>
      </c>
      <c r="G19" s="1">
        <v>47.378467734940003</v>
      </c>
      <c r="H19" s="1">
        <v>499.28724903522101</v>
      </c>
      <c r="I19">
        <f>VLOOKUP(A19,[1]RM!$A:$L,8,FALSE)</f>
        <v>5</v>
      </c>
      <c r="J19">
        <f>VLOOKUP(A19,[1]RM!$A:$L,9,FALSE)</f>
        <v>1.0917030567685599</v>
      </c>
      <c r="K19">
        <f>VLOOKUP(A19,[1]RM!$A:$L,10,FALSE)</f>
        <v>13</v>
      </c>
      <c r="L19">
        <f>VLOOKUP(A19,[1]RM!$A:$L,11,FALSE)</f>
        <v>9.7250794838227104E-3</v>
      </c>
    </row>
    <row r="20" spans="1:12" ht="17" x14ac:dyDescent="0.2">
      <c r="A20" t="s">
        <v>4</v>
      </c>
      <c r="B20" s="3" t="str">
        <f>VLOOKUP(A20,[1]RM!$A:$L,2,FALSE)</f>
        <v>Other antenatal screening</v>
      </c>
      <c r="C20" s="2">
        <v>9.4175724525241108E-6</v>
      </c>
      <c r="D20" s="2">
        <v>3.2149533467622697E-8</v>
      </c>
      <c r="E20" s="2">
        <v>4.1605278605158702E-8</v>
      </c>
      <c r="F20" s="1">
        <v>13.2332348841521</v>
      </c>
      <c r="G20" s="1">
        <v>5.2974125614485601</v>
      </c>
      <c r="H20" s="1">
        <v>33.057365924932803</v>
      </c>
      <c r="I20">
        <f>VLOOKUP(A20,[1]RM!$A:$L,8,FALSE)</f>
        <v>5</v>
      </c>
      <c r="J20">
        <f>VLOOKUP(A20,[1]RM!$A:$L,9,FALSE)</f>
        <v>1.0917030567685599</v>
      </c>
      <c r="K20">
        <f>VLOOKUP(A20,[1]RM!$A:$L,10,FALSE)</f>
        <v>196</v>
      </c>
      <c r="L20">
        <f>VLOOKUP(A20,[1]RM!$A:$L,11,FALSE)</f>
        <v>0.14662427529455799</v>
      </c>
    </row>
    <row r="21" spans="1:12" ht="17" x14ac:dyDescent="0.2">
      <c r="A21" t="s">
        <v>3</v>
      </c>
      <c r="B21" s="3" t="str">
        <f>VLOOKUP(A21,[1]RM!$A:$L,2,FALSE)</f>
        <v>Single live birth</v>
      </c>
      <c r="C21" s="2">
        <v>5.3090873759830597E-5</v>
      </c>
      <c r="D21" s="2">
        <v>1.07074962606195E-13</v>
      </c>
      <c r="E21" s="2">
        <v>2.6173879748180899E-13</v>
      </c>
      <c r="F21" s="1">
        <v>4.2914043550559002</v>
      </c>
      <c r="G21" s="1">
        <v>2.9225674024435899</v>
      </c>
      <c r="H21" s="1">
        <v>6.3013606882752597</v>
      </c>
      <c r="I21">
        <f>VLOOKUP(A21,[1]RM!$A:$L,8,FALSE)</f>
        <v>36</v>
      </c>
      <c r="J21">
        <f>VLOOKUP(A21,[1]RM!$A:$L,9,FALSE)</f>
        <v>7.8602620087336303</v>
      </c>
      <c r="K21">
        <f>VLOOKUP(A21,[1]RM!$A:$L,10,FALSE)</f>
        <v>5412</v>
      </c>
      <c r="L21">
        <f>VLOOKUP(A21,[1]RM!$A:$L,11,FALSE)</f>
        <v>4.0486253974191104</v>
      </c>
    </row>
    <row r="22" spans="1:12" ht="34" x14ac:dyDescent="0.2">
      <c r="A22" t="s">
        <v>2</v>
      </c>
      <c r="B22" s="3" t="str">
        <f>VLOOKUP(A22,[1]RM!$A:$L,2,FALSE)</f>
        <v>Personal history of infectious and parasitic diseases</v>
      </c>
      <c r="C22" s="2">
        <v>5.1816747560876002E-5</v>
      </c>
      <c r="D22" s="2">
        <v>4.3714388747954497E-5</v>
      </c>
      <c r="E22" s="2">
        <v>4.808582762275E-5</v>
      </c>
      <c r="F22" s="1">
        <v>4.5228553325774499</v>
      </c>
      <c r="G22" s="1">
        <v>2.1932616384457599</v>
      </c>
      <c r="H22" s="1">
        <v>9.3268491094935708</v>
      </c>
      <c r="I22">
        <f>VLOOKUP(A22,[1]RM!$A:$L,8,FALSE)</f>
        <v>8</v>
      </c>
      <c r="J22">
        <f>VLOOKUP(A22,[1]RM!$A:$L,9,FALSE)</f>
        <v>1.74672489082969</v>
      </c>
      <c r="K22">
        <f>VLOOKUP(A22,[1]RM!$A:$L,10,FALSE)</f>
        <v>553</v>
      </c>
      <c r="L22">
        <f>VLOOKUP(A22,[1]RM!$A:$L,11,FALSE)</f>
        <v>0.41368991958107298</v>
      </c>
    </row>
    <row r="23" spans="1:12" ht="34" x14ac:dyDescent="0.2">
      <c r="A23" t="s">
        <v>1</v>
      </c>
      <c r="B23" s="3" t="str">
        <f>VLOOKUP(A23,[1]RM!$A:$L,2,FALSE)</f>
        <v>Personal history of complications of pregnancy, childbirth and the puerperium</v>
      </c>
      <c r="C23" s="2">
        <v>2.030655128619E-29</v>
      </c>
      <c r="D23" s="2">
        <v>5.8690303367289304E-28</v>
      </c>
      <c r="E23" s="2">
        <v>1.25009301491976E-26</v>
      </c>
      <c r="F23" s="1">
        <v>90.408000364829803</v>
      </c>
      <c r="G23" s="1">
        <v>40.4030165892067</v>
      </c>
      <c r="H23" s="1">
        <v>202.30188782860799</v>
      </c>
      <c r="I23">
        <f>VLOOKUP(A23,[1]RM!$A:$L,8,FALSE)</f>
        <v>9</v>
      </c>
      <c r="J23">
        <f>VLOOKUP(A23,[1]RM!$A:$L,9,FALSE)</f>
        <v>1.96506550218341</v>
      </c>
      <c r="K23">
        <f>VLOOKUP(A23,[1]RM!$A:$L,10,FALSE)</f>
        <v>41</v>
      </c>
      <c r="L23">
        <f>VLOOKUP(A23,[1]RM!$A:$L,11,FALSE)</f>
        <v>3.0671404525902401E-2</v>
      </c>
    </row>
    <row r="24" spans="1:12" ht="17" x14ac:dyDescent="0.2">
      <c r="A24" t="s">
        <v>0</v>
      </c>
      <c r="B24" s="3" t="str">
        <f>VLOOKUP(A24,[1]RM!$A:$L,2,FALSE)</f>
        <v>Personal history of allergy to penicillin</v>
      </c>
      <c r="C24" s="2">
        <v>7.46555223619295E-6</v>
      </c>
      <c r="D24" s="2">
        <v>1.6023020794892701E-6</v>
      </c>
      <c r="E24" s="2">
        <v>1.95836920826466E-6</v>
      </c>
      <c r="F24" s="1">
        <v>2.2799292564603402</v>
      </c>
      <c r="G24" s="1">
        <v>1.6282094594963099</v>
      </c>
      <c r="H24" s="1">
        <v>3.1925114942347799</v>
      </c>
      <c r="I24">
        <f>VLOOKUP(A24,[1]RM!$A:$L,8,FALSE)</f>
        <v>38</v>
      </c>
      <c r="J24">
        <f>VLOOKUP(A24,[1]RM!$A:$L,9,FALSE)</f>
        <v>8.2969432314410501</v>
      </c>
      <c r="K24">
        <f>VLOOKUP(A24,[1]RM!$A:$L,10,FALSE)</f>
        <v>5419</v>
      </c>
      <c r="L24">
        <f>VLOOKUP(A24,[1]RM!$A:$L,11,FALSE)</f>
        <v>4.0538619786796302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ST8. phepheWAS for MCM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Triin Laisk</dc:creator>
  <cp:lastModifiedBy>Triin Laisk</cp:lastModifiedBy>
  <dcterms:created xsi:type="dcterms:W3CDTF">2020-09-16T08:28:01Z</dcterms:created>
  <dcterms:modified xsi:type="dcterms:W3CDTF">2020-09-16T08:28:19Z</dcterms:modified>
</cp:coreProperties>
</file>